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30"/>
  <workbookPr/>
  <mc:AlternateContent xmlns:mc="http://schemas.openxmlformats.org/markup-compatibility/2006">
    <mc:Choice Requires="x15">
      <x15ac:absPath xmlns:x15ac="http://schemas.microsoft.com/office/spreadsheetml/2010/11/ac" url="S:\CExec\Economic Development\Commercial Investment Team\2024 Active - BET\Enterprise Start-Up\Enterprise Session\COBRA\Business Support\"/>
    </mc:Choice>
  </mc:AlternateContent>
  <xr:revisionPtr revIDLastSave="13" documentId="13_ncr:1_{D56F3221-9246-4F29-9897-945ED29AB220}" xr6:coauthVersionLast="47" xr6:coauthVersionMax="47" xr10:uidLastSave="{46C8AD05-BF65-46BF-A21D-4DBE9414219F}"/>
  <bookViews>
    <workbookView xWindow="20" yWindow="380" windowWidth="19180" windowHeight="10180" firstSheet="1" activeTab="1" xr2:uid="{00000000-000D-0000-FFFF-FFFF00000000}"/>
  </bookViews>
  <sheets>
    <sheet name="Sales Forecast Yr1" sheetId="2" r:id="rId1"/>
    <sheet name="CFF Yr1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6" l="1"/>
  <c r="B7" i="6"/>
  <c r="B32" i="6" l="1"/>
  <c r="B34" i="6" s="1"/>
  <c r="C33" i="6" s="1"/>
  <c r="O23" i="6"/>
  <c r="O24" i="6"/>
  <c r="O28" i="6" l="1"/>
  <c r="O29" i="6"/>
  <c r="C30" i="6"/>
  <c r="D30" i="6" l="1"/>
  <c r="E30" i="6"/>
  <c r="F30" i="6"/>
  <c r="G30" i="6"/>
  <c r="H30" i="6"/>
  <c r="I30" i="6"/>
  <c r="J30" i="6"/>
  <c r="K30" i="6"/>
  <c r="L30" i="6"/>
  <c r="M30" i="6"/>
  <c r="N30" i="6"/>
  <c r="O27" i="6"/>
  <c r="O26" i="6"/>
  <c r="O25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6" i="6"/>
  <c r="O5" i="6"/>
  <c r="P24" i="2"/>
  <c r="P20" i="2"/>
  <c r="P8" i="2"/>
  <c r="V7" i="2" s="1"/>
  <c r="P12" i="2"/>
  <c r="D10" i="2"/>
  <c r="E10" i="2"/>
  <c r="F10" i="2"/>
  <c r="G10" i="2"/>
  <c r="H10" i="2"/>
  <c r="I10" i="2"/>
  <c r="J10" i="2"/>
  <c r="K10" i="2"/>
  <c r="L10" i="2"/>
  <c r="M10" i="2"/>
  <c r="N10" i="2"/>
  <c r="O10" i="2"/>
  <c r="D14" i="2"/>
  <c r="D18" i="2"/>
  <c r="D22" i="2"/>
  <c r="D26" i="2"/>
  <c r="E14" i="2"/>
  <c r="E18" i="2"/>
  <c r="E22" i="2"/>
  <c r="E26" i="2"/>
  <c r="F14" i="2"/>
  <c r="F18" i="2"/>
  <c r="F22" i="2"/>
  <c r="F26" i="2"/>
  <c r="G14" i="2"/>
  <c r="G18" i="2"/>
  <c r="G22" i="2"/>
  <c r="G26" i="2"/>
  <c r="H14" i="2"/>
  <c r="H18" i="2"/>
  <c r="H22" i="2"/>
  <c r="H26" i="2"/>
  <c r="I14" i="2"/>
  <c r="I18" i="2"/>
  <c r="I22" i="2"/>
  <c r="I26" i="2"/>
  <c r="J14" i="2"/>
  <c r="J18" i="2"/>
  <c r="J22" i="2"/>
  <c r="J26" i="2"/>
  <c r="K14" i="2"/>
  <c r="K18" i="2"/>
  <c r="K22" i="2"/>
  <c r="K26" i="2"/>
  <c r="L14" i="2"/>
  <c r="L18" i="2"/>
  <c r="L22" i="2"/>
  <c r="L26" i="2"/>
  <c r="M14" i="2"/>
  <c r="M18" i="2"/>
  <c r="M22" i="2"/>
  <c r="M26" i="2"/>
  <c r="N14" i="2"/>
  <c r="N18" i="2"/>
  <c r="N22" i="2"/>
  <c r="N26" i="2"/>
  <c r="O14" i="2"/>
  <c r="O18" i="2"/>
  <c r="O22" i="2"/>
  <c r="O26" i="2"/>
  <c r="P16" i="2"/>
  <c r="AE20" i="2"/>
  <c r="V20" i="2"/>
  <c r="AC19" i="2"/>
  <c r="P26" i="2" l="1"/>
  <c r="L28" i="2"/>
  <c r="K4" i="6" s="1"/>
  <c r="K7" i="6" s="1"/>
  <c r="K32" i="6" s="1"/>
  <c r="P22" i="2"/>
  <c r="P14" i="2"/>
  <c r="D28" i="2"/>
  <c r="C4" i="6" s="1"/>
  <c r="C7" i="6" s="1"/>
  <c r="C32" i="6" s="1"/>
  <c r="C34" i="6" s="1"/>
  <c r="D33" i="6" s="1"/>
  <c r="F28" i="2"/>
  <c r="E4" i="6" s="1"/>
  <c r="E7" i="6" s="1"/>
  <c r="E32" i="6" s="1"/>
  <c r="H28" i="2"/>
  <c r="G4" i="6" s="1"/>
  <c r="G7" i="6" s="1"/>
  <c r="G32" i="6" s="1"/>
  <c r="P18" i="2"/>
  <c r="J28" i="2"/>
  <c r="I4" i="6" s="1"/>
  <c r="I7" i="6" s="1"/>
  <c r="I32" i="6" s="1"/>
  <c r="N28" i="2"/>
  <c r="M4" i="6" s="1"/>
  <c r="M7" i="6" s="1"/>
  <c r="M32" i="6" s="1"/>
  <c r="O28" i="2"/>
  <c r="N4" i="6" s="1"/>
  <c r="N7" i="6" s="1"/>
  <c r="N32" i="6" s="1"/>
  <c r="M28" i="2"/>
  <c r="L4" i="6" s="1"/>
  <c r="L7" i="6" s="1"/>
  <c r="L32" i="6" s="1"/>
  <c r="K28" i="2"/>
  <c r="J4" i="6" s="1"/>
  <c r="J7" i="6" s="1"/>
  <c r="J32" i="6" s="1"/>
  <c r="I28" i="2"/>
  <c r="H4" i="6" s="1"/>
  <c r="H7" i="6" s="1"/>
  <c r="H32" i="6" s="1"/>
  <c r="P10" i="2"/>
  <c r="E28" i="2"/>
  <c r="D4" i="6" s="1"/>
  <c r="D7" i="6" s="1"/>
  <c r="D32" i="6" s="1"/>
  <c r="G28" i="2"/>
  <c r="F4" i="6" s="1"/>
  <c r="F7" i="6" s="1"/>
  <c r="F32" i="6" s="1"/>
  <c r="D34" i="6" l="1"/>
  <c r="E33" i="6" s="1"/>
  <c r="E34" i="6" s="1"/>
  <c r="F33" i="6" s="1"/>
  <c r="F34" i="6" s="1"/>
  <c r="G33" i="6" s="1"/>
  <c r="G34" i="6" s="1"/>
  <c r="H33" i="6" s="1"/>
  <c r="H34" i="6" s="1"/>
  <c r="I33" i="6" s="1"/>
  <c r="I34" i="6" s="1"/>
  <c r="J33" i="6" s="1"/>
  <c r="J34" i="6" s="1"/>
  <c r="K33" i="6" s="1"/>
  <c r="K34" i="6" s="1"/>
  <c r="L33" i="6" s="1"/>
  <c r="L34" i="6" s="1"/>
  <c r="M33" i="6" s="1"/>
  <c r="M34" i="6" s="1"/>
  <c r="N33" i="6" s="1"/>
  <c r="N34" i="6" s="1"/>
  <c r="O4" i="6"/>
  <c r="O7" i="6" s="1"/>
  <c r="P28" i="2"/>
  <c r="O30" i="6"/>
  <c r="O32" i="6" l="1"/>
</calcChain>
</file>

<file path=xl/sharedStrings.xml><?xml version="1.0" encoding="utf-8"?>
<sst xmlns="http://schemas.openxmlformats.org/spreadsheetml/2006/main" count="87" uniqueCount="60">
  <si>
    <t xml:space="preserve">12 MONTH SALES FORECAST     </t>
  </si>
  <si>
    <t xml:space="preserve">Month &gt; </t>
  </si>
  <si>
    <t>Jan</t>
  </si>
  <si>
    <t>Feb</t>
  </si>
  <si>
    <t>Mar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</si>
  <si>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</si>
  <si>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</si>
  <si>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</si>
  <si>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</si>
  <si>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</si>
  <si>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</si>
  <si>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</si>
  <si>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</si>
  <si>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</si>
  <si>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>Period:</t>
  </si>
  <si>
    <t>Totals</t>
  </si>
  <si>
    <t>As % of Sales</t>
  </si>
  <si>
    <t xml:space="preserve">As at:   </t>
  </si>
  <si>
    <t>£</t>
  </si>
  <si>
    <t>Clay Soaps</t>
  </si>
  <si>
    <t>Sales</t>
  </si>
  <si>
    <t xml:space="preserve"> </t>
  </si>
  <si>
    <t>Fixed Assets</t>
  </si>
  <si>
    <t>Units sold</t>
  </si>
  <si>
    <t>Sale price</t>
  </si>
  <si>
    <t>Sub-total sales</t>
  </si>
  <si>
    <t xml:space="preserve">Vegan </t>
  </si>
  <si>
    <t>Full week</t>
  </si>
  <si>
    <t>Sale Price</t>
  </si>
  <si>
    <t>Less Depreciation</t>
  </si>
  <si>
    <t>Retained Profit</t>
  </si>
  <si>
    <t>TOTAL SALES</t>
  </si>
  <si>
    <t>Year: 1</t>
  </si>
  <si>
    <t>Month</t>
  </si>
  <si>
    <t>Pre-Start</t>
  </si>
  <si>
    <t>TOTAL</t>
  </si>
  <si>
    <t>RECEIPTS</t>
  </si>
  <si>
    <t xml:space="preserve">Sales </t>
  </si>
  <si>
    <t>Personal Funds</t>
  </si>
  <si>
    <t>Grant</t>
  </si>
  <si>
    <t xml:space="preserve">TOTAL RECEIPTS </t>
  </si>
  <si>
    <t>OVERHEADS</t>
  </si>
  <si>
    <t>Property purchase</t>
  </si>
  <si>
    <t>Professional Fees</t>
  </si>
  <si>
    <t>Accountant</t>
  </si>
  <si>
    <t xml:space="preserve">Fixtures fittings </t>
  </si>
  <si>
    <t xml:space="preserve">Marketing </t>
  </si>
  <si>
    <t xml:space="preserve">Utilities </t>
  </si>
  <si>
    <t>Website</t>
  </si>
  <si>
    <t>Travel</t>
  </si>
  <si>
    <t>Phone</t>
  </si>
  <si>
    <t>Cleaning Staff</t>
  </si>
  <si>
    <t>Materials</t>
  </si>
  <si>
    <t>Insurance</t>
  </si>
  <si>
    <t>Youtube sub</t>
  </si>
  <si>
    <t>TOTAL OVERHEADS</t>
  </si>
  <si>
    <t>NET CASH FLOW **</t>
  </si>
  <si>
    <t>Opening Bank Balance</t>
  </si>
  <si>
    <t>Closing Balance</t>
  </si>
  <si>
    <t>** Net cash flow = Total receipts - Total overheads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</si>
</sst>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;[Red]\-&quot;£&quot;#,##0.00"/>
    <numFmt numFmtId="165" formatCode="&quot;£&quot;#,##0.00"/>
  </numFmts>
  <fonts count="14">
    <font>
      <sz val="10"/>
      <name val="Arial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indexed="10"/>
      <name val="Calibri"/>
      <family val="2"/>
    </font>
    <font>
      <sz val="20"/>
      <name val="Calibri"/>
      <family val="2"/>
    </font>
    <font>
      <sz val="10"/>
      <name val="Calibri"/>
      <family val="2"/>
    </font>
    <font>
      <b/>
      <sz val="16"/>
      <name val="Calibri"/>
      <family val="2"/>
    </font>
    <font>
      <b/>
      <sz val="10"/>
      <name val="Calibri"/>
      <family val="2"/>
    </font>
    <font>
      <u/>
      <sz val="10"/>
      <name val="Calibri"/>
      <family val="2"/>
    </font>
    <font>
      <i/>
      <sz val="12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12" fillId="3" borderId="0" xfId="0" applyFont="1" applyFill="1"/>
    <xf numFmtId="0" fontId="12" fillId="3" borderId="1" xfId="0" applyFont="1" applyFill="1" applyBorder="1"/>
    <xf numFmtId="0" fontId="12" fillId="3" borderId="12" xfId="0" applyFont="1" applyFill="1" applyBorder="1"/>
    <xf numFmtId="0" fontId="12" fillId="0" borderId="13" xfId="0" applyFont="1" applyBorder="1"/>
    <xf numFmtId="0" fontId="0" fillId="0" borderId="1" xfId="0" applyBorder="1"/>
    <xf numFmtId="0" fontId="0" fillId="0" borderId="12" xfId="0" applyBorder="1"/>
    <xf numFmtId="0" fontId="12" fillId="0" borderId="1" xfId="0" applyFont="1" applyBorder="1"/>
    <xf numFmtId="164" fontId="0" fillId="0" borderId="1" xfId="0" applyNumberFormat="1" applyBorder="1"/>
    <xf numFmtId="164" fontId="0" fillId="0" borderId="12" xfId="0" applyNumberFormat="1" applyBorder="1"/>
    <xf numFmtId="165" fontId="0" fillId="0" borderId="1" xfId="0" applyNumberFormat="1" applyBorder="1"/>
    <xf numFmtId="2" fontId="0" fillId="0" borderId="1" xfId="0" applyNumberFormat="1" applyBorder="1"/>
    <xf numFmtId="2" fontId="0" fillId="0" borderId="12" xfId="0" applyNumberFormat="1" applyBorder="1"/>
    <xf numFmtId="0" fontId="12" fillId="4" borderId="1" xfId="0" applyFont="1" applyFill="1" applyBorder="1"/>
    <xf numFmtId="164" fontId="0" fillId="4" borderId="1" xfId="0" applyNumberFormat="1" applyFill="1" applyBorder="1"/>
    <xf numFmtId="164" fontId="0" fillId="4" borderId="12" xfId="0" applyNumberFormat="1" applyFill="1" applyBorder="1"/>
    <xf numFmtId="164" fontId="12" fillId="4" borderId="1" xfId="0" applyNumberFormat="1" applyFont="1" applyFill="1" applyBorder="1"/>
    <xf numFmtId="0" fontId="0" fillId="3" borderId="0" xfId="0" applyFill="1"/>
    <xf numFmtId="0" fontId="0" fillId="3" borderId="1" xfId="0" applyFill="1" applyBorder="1"/>
    <xf numFmtId="4" fontId="0" fillId="0" borderId="1" xfId="0" applyNumberFormat="1" applyBorder="1"/>
    <xf numFmtId="164" fontId="12" fillId="0" borderId="1" xfId="0" applyNumberFormat="1" applyFont="1" applyBorder="1"/>
    <xf numFmtId="0" fontId="0" fillId="4" borderId="1" xfId="0" applyFill="1" applyBorder="1"/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2" xfId="0" applyFont="1" applyBorder="1" applyAlignment="1" applyProtection="1">
      <alignment vertical="center"/>
      <protection locked="0"/>
    </xf>
    <xf numFmtId="0" fontId="8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 applyProtection="1">
      <alignment vertical="center"/>
      <protection locked="0"/>
    </xf>
    <xf numFmtId="3" fontId="6" fillId="0" borderId="1" xfId="0" applyNumberFormat="1" applyFont="1" applyBorder="1" applyAlignment="1" applyProtection="1">
      <alignment horizontal="right" vertical="center"/>
      <protection locked="0"/>
    </xf>
    <xf numFmtId="3" fontId="6" fillId="0" borderId="1" xfId="0" applyNumberFormat="1" applyFont="1" applyBorder="1" applyAlignment="1">
      <alignment horizontal="right"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11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165" fontId="8" fillId="0" borderId="0" xfId="0" applyNumberFormat="1" applyFont="1" applyAlignment="1" applyProtection="1">
      <alignment horizontal="right" vertical="center"/>
      <protection locked="0"/>
    </xf>
    <xf numFmtId="165" fontId="8" fillId="0" borderId="0" xfId="0" applyNumberFormat="1" applyFont="1" applyAlignment="1">
      <alignment horizontal="right" vertical="center"/>
    </xf>
    <xf numFmtId="0" fontId="2" fillId="3" borderId="6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9" xfId="0" applyFont="1" applyFill="1" applyBorder="1" applyAlignment="1">
      <alignment vertical="center"/>
    </xf>
    <xf numFmtId="0" fontId="8" fillId="4" borderId="0" xfId="0" applyFont="1" applyFill="1" applyAlignment="1" applyProtection="1">
      <alignment vertical="center"/>
      <protection locked="0"/>
    </xf>
    <xf numFmtId="165" fontId="8" fillId="4" borderId="1" xfId="0" applyNumberFormat="1" applyFont="1" applyFill="1" applyBorder="1" applyAlignment="1" applyProtection="1">
      <alignment horizontal="right" vertical="center"/>
      <protection locked="0"/>
    </xf>
    <xf numFmtId="165" fontId="8" fillId="4" borderId="1" xfId="0" applyNumberFormat="1" applyFont="1" applyFill="1" applyBorder="1" applyAlignment="1">
      <alignment horizontal="right" vertical="center"/>
    </xf>
    <xf numFmtId="0" fontId="3" fillId="3" borderId="6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3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>
      <alignment vertical="center"/>
    </xf>
    <xf numFmtId="0" fontId="10" fillId="3" borderId="0" xfId="0" applyFont="1" applyFill="1" applyAlignment="1">
      <alignment vertical="top" wrapText="1"/>
    </xf>
    <xf numFmtId="0" fontId="2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0" fillId="3" borderId="15" xfId="0" applyFill="1" applyBorder="1"/>
    <xf numFmtId="0" fontId="0" fillId="0" borderId="16" xfId="0" applyBorder="1"/>
    <xf numFmtId="164" fontId="0" fillId="0" borderId="16" xfId="0" applyNumberFormat="1" applyBorder="1"/>
    <xf numFmtId="0" fontId="0" fillId="3" borderId="12" xfId="0" applyFill="1" applyBorder="1"/>
    <xf numFmtId="0" fontId="0" fillId="3" borderId="11" xfId="0" applyFill="1" applyBorder="1"/>
    <xf numFmtId="164" fontId="0" fillId="0" borderId="13" xfId="0" applyNumberFormat="1" applyBorder="1"/>
    <xf numFmtId="164" fontId="12" fillId="4" borderId="16" xfId="0" applyNumberFormat="1" applyFont="1" applyFill="1" applyBorder="1"/>
    <xf numFmtId="0" fontId="0" fillId="3" borderId="2" xfId="0" applyFill="1" applyBorder="1"/>
    <xf numFmtId="0" fontId="0" fillId="3" borderId="18" xfId="0" applyFill="1" applyBorder="1"/>
    <xf numFmtId="0" fontId="0" fillId="3" borderId="17" xfId="0" applyFill="1" applyBorder="1"/>
    <xf numFmtId="0" fontId="13" fillId="0" borderId="1" xfId="0" applyFont="1" applyBorder="1"/>
    <xf numFmtId="0" fontId="6" fillId="0" borderId="18" xfId="0" applyFont="1" applyBorder="1" applyAlignment="1" applyProtection="1">
      <alignment vertical="center"/>
      <protection locked="0"/>
    </xf>
    <xf numFmtId="4" fontId="1" fillId="0" borderId="1" xfId="0" applyNumberFormat="1" applyFont="1" applyBorder="1"/>
    <xf numFmtId="0" fontId="3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top" wrapText="1"/>
    </xf>
    <xf numFmtId="0" fontId="0" fillId="3" borderId="13" xfId="0" applyFill="1" applyBorder="1" applyAlignment="1"/>
    <xf numFmtId="0" fontId="0" fillId="3" borderId="14" xfId="0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T250"/>
  <sheetViews>
    <sheetView topLeftCell="B1" zoomScaleNormal="100" workbookViewId="0">
      <selection activeCell="D1" sqref="D1:D1048576"/>
    </sheetView>
  </sheetViews>
  <sheetFormatPr defaultColWidth="9.140625" defaultRowHeight="14.45"/>
  <cols>
    <col min="1" max="1" width="3" style="1" customWidth="1"/>
    <col min="2" max="2" width="4.42578125" style="1" customWidth="1"/>
    <col min="3" max="3" width="30.42578125" style="2" customWidth="1"/>
    <col min="4" max="16" width="9.7109375" style="2" customWidth="1"/>
    <col min="17" max="20" width="9.140625" style="2" hidden="1" customWidth="1"/>
    <col min="21" max="21" width="3.7109375" style="2" hidden="1" customWidth="1"/>
    <col min="22" max="22" width="9.140625" style="2" hidden="1" customWidth="1"/>
    <col min="23" max="23" width="3.28515625" style="2" hidden="1" customWidth="1"/>
    <col min="24" max="24" width="12.7109375" style="2" hidden="1" customWidth="1"/>
    <col min="25" max="28" width="9.140625" style="2" hidden="1" customWidth="1"/>
    <col min="29" max="29" width="9.7109375" style="2" hidden="1" customWidth="1"/>
    <col min="30" max="30" width="15.42578125" style="2" hidden="1" customWidth="1"/>
    <col min="31" max="31" width="9.7109375" style="2" hidden="1" customWidth="1"/>
    <col min="32" max="32" width="4.28515625" style="2" customWidth="1"/>
    <col min="33" max="60" width="9.140625" style="1"/>
    <col min="61" max="16384" width="9.140625" style="2"/>
  </cols>
  <sheetData>
    <row r="1" spans="1:98" s="1" customFormat="1" ht="15.75" customHeight="1" thickBot="1"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</row>
    <row r="2" spans="1:98" ht="12" customHeight="1">
      <c r="B2" s="5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1"/>
    </row>
    <row r="3" spans="1:98" ht="26.1">
      <c r="B3" s="49"/>
      <c r="C3" s="50" t="s">
        <v>0</v>
      </c>
      <c r="D3" s="51"/>
      <c r="E3" s="52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3"/>
    </row>
    <row r="4" spans="1:98" ht="15.6">
      <c r="B4" s="49"/>
      <c r="C4" s="84"/>
      <c r="D4" s="84"/>
      <c r="E4" s="84"/>
      <c r="F4" s="84"/>
      <c r="G4" s="84"/>
      <c r="H4" s="84"/>
      <c r="I4" s="84"/>
      <c r="J4" s="84"/>
      <c r="K4" s="66"/>
      <c r="L4" s="66"/>
      <c r="M4" s="66"/>
      <c r="N4" s="66"/>
      <c r="O4" s="66"/>
      <c r="P4" s="67"/>
      <c r="Q4" s="28"/>
      <c r="R4" s="28"/>
      <c r="S4" s="28"/>
      <c r="T4" s="28"/>
      <c r="AF4" s="53"/>
    </row>
    <row r="5" spans="1:98" ht="12.6" customHeight="1">
      <c r="B5" s="49"/>
      <c r="C5" s="68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8"/>
      <c r="AF5" s="53"/>
    </row>
    <row r="6" spans="1:98" ht="12.6" customHeight="1">
      <c r="B6" s="49"/>
      <c r="C6" s="29" t="s">
        <v>1</v>
      </c>
      <c r="D6" s="30" t="s">
        <v>2</v>
      </c>
      <c r="E6" s="30" t="s">
        <v>3</v>
      </c>
      <c r="F6" s="30" t="s">
        <v>4</v>
      </c>
      <c r="G6" s="30" t="s">
        <v>5</v>
      </c>
      <c r="H6" s="30" t="s">
        <v>6</v>
      </c>
      <c r="I6" s="30" t="s">
        <v>7</v>
      </c>
      <c r="J6" s="30" t="s">
        <v>8</v>
      </c>
      <c r="K6" s="30" t="s">
        <v>9</v>
      </c>
      <c r="L6" s="30" t="s">
        <v>10</v>
      </c>
      <c r="M6" s="30" t="s">
        <v>11</v>
      </c>
      <c r="N6" s="30" t="s">
        <v>12</v>
      </c>
      <c r="O6" s="30" t="s">
        <v>13</v>
      </c>
      <c r="Q6" s="6" t="s">
        <v>14</v>
      </c>
      <c r="V6" s="31" t="s">
        <v>15</v>
      </c>
      <c r="X6" s="6" t="s">
        <v>16</v>
      </c>
      <c r="Z6" s="6" t="s">
        <v>17</v>
      </c>
      <c r="AC6" s="31" t="s">
        <v>18</v>
      </c>
      <c r="AE6" s="31" t="s">
        <v>18</v>
      </c>
      <c r="AF6" s="53"/>
    </row>
    <row r="7" spans="1:98" ht="13.5" customHeight="1">
      <c r="B7" s="49"/>
      <c r="C7" s="81" t="s">
        <v>19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4" t="s">
        <v>15</v>
      </c>
      <c r="Q7" s="6" t="s">
        <v>20</v>
      </c>
      <c r="U7" s="2" t="s">
        <v>21</v>
      </c>
      <c r="V7" s="35">
        <f>SUM(P8:P8)</f>
        <v>329</v>
      </c>
      <c r="X7" s="36"/>
      <c r="Z7" s="6" t="s">
        <v>22</v>
      </c>
      <c r="AF7" s="53"/>
    </row>
    <row r="8" spans="1:98" ht="13.5" customHeight="1">
      <c r="B8" s="49"/>
      <c r="C8" s="37" t="s">
        <v>23</v>
      </c>
      <c r="D8" s="38">
        <v>30</v>
      </c>
      <c r="E8" s="38">
        <v>12</v>
      </c>
      <c r="F8" s="38">
        <v>14</v>
      </c>
      <c r="G8" s="38">
        <v>30</v>
      </c>
      <c r="H8" s="38">
        <v>35</v>
      </c>
      <c r="I8" s="38">
        <v>40</v>
      </c>
      <c r="J8" s="38">
        <v>35</v>
      </c>
      <c r="K8" s="38">
        <v>30</v>
      </c>
      <c r="L8" s="38">
        <v>25</v>
      </c>
      <c r="M8" s="38">
        <v>30</v>
      </c>
      <c r="N8" s="38">
        <v>45</v>
      </c>
      <c r="O8" s="38">
        <v>3</v>
      </c>
      <c r="P8" s="39">
        <f>SUM(D8:O8)</f>
        <v>329</v>
      </c>
      <c r="U8" s="2" t="s">
        <v>21</v>
      </c>
      <c r="V8" s="36"/>
      <c r="X8" s="36"/>
      <c r="AF8" s="53"/>
    </row>
    <row r="9" spans="1:98" ht="13.5" customHeight="1">
      <c r="B9" s="49"/>
      <c r="C9" s="37" t="s">
        <v>24</v>
      </c>
      <c r="D9" s="38">
        <v>4.5</v>
      </c>
      <c r="E9" s="38">
        <v>4.5</v>
      </c>
      <c r="F9" s="38">
        <v>4.5</v>
      </c>
      <c r="G9" s="38">
        <v>4.5</v>
      </c>
      <c r="H9" s="38">
        <v>4.5</v>
      </c>
      <c r="I9" s="38">
        <v>4.5</v>
      </c>
      <c r="J9" s="38">
        <v>4.5</v>
      </c>
      <c r="K9" s="38">
        <v>4.5</v>
      </c>
      <c r="L9" s="38">
        <v>4.5</v>
      </c>
      <c r="M9" s="38">
        <v>4.5</v>
      </c>
      <c r="N9" s="38">
        <v>4.5</v>
      </c>
      <c r="O9" s="38">
        <v>4.5</v>
      </c>
      <c r="P9" s="39"/>
      <c r="V9" s="36"/>
      <c r="X9" s="36"/>
      <c r="AF9" s="53"/>
    </row>
    <row r="10" spans="1:98" s="6" customFormat="1" ht="13.5" customHeight="1">
      <c r="A10" s="5"/>
      <c r="B10" s="57"/>
      <c r="C10" s="54" t="s">
        <v>25</v>
      </c>
      <c r="D10" s="55">
        <f>D8*D9</f>
        <v>135</v>
      </c>
      <c r="E10" s="55">
        <f t="shared" ref="E10:O10" si="0">E8*E9</f>
        <v>54</v>
      </c>
      <c r="F10" s="55">
        <f t="shared" si="0"/>
        <v>63</v>
      </c>
      <c r="G10" s="55">
        <f t="shared" si="0"/>
        <v>135</v>
      </c>
      <c r="H10" s="55">
        <f t="shared" si="0"/>
        <v>157.5</v>
      </c>
      <c r="I10" s="55">
        <f t="shared" si="0"/>
        <v>180</v>
      </c>
      <c r="J10" s="55">
        <f t="shared" si="0"/>
        <v>157.5</v>
      </c>
      <c r="K10" s="55">
        <f t="shared" si="0"/>
        <v>135</v>
      </c>
      <c r="L10" s="55">
        <f t="shared" si="0"/>
        <v>112.5</v>
      </c>
      <c r="M10" s="55">
        <f t="shared" si="0"/>
        <v>135</v>
      </c>
      <c r="N10" s="55">
        <f t="shared" si="0"/>
        <v>202.5</v>
      </c>
      <c r="O10" s="55">
        <f t="shared" si="0"/>
        <v>13.5</v>
      </c>
      <c r="P10" s="56">
        <f>SUM(D10:O10)</f>
        <v>1480.5</v>
      </c>
      <c r="V10" s="31"/>
      <c r="X10" s="31"/>
      <c r="AF10" s="62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</row>
    <row r="11" spans="1:98" ht="13.5" customHeight="1">
      <c r="B11" s="49"/>
      <c r="C11" s="32" t="s">
        <v>26</v>
      </c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41"/>
      <c r="V11" s="36"/>
      <c r="X11" s="36"/>
      <c r="AF11" s="53"/>
    </row>
    <row r="12" spans="1:98" ht="13.5" customHeight="1">
      <c r="B12" s="49"/>
      <c r="C12" s="37" t="s">
        <v>23</v>
      </c>
      <c r="D12" s="38">
        <v>20</v>
      </c>
      <c r="E12" s="38">
        <v>3</v>
      </c>
      <c r="F12" s="38">
        <v>5</v>
      </c>
      <c r="G12" s="38">
        <v>10</v>
      </c>
      <c r="H12" s="38">
        <v>5</v>
      </c>
      <c r="I12" s="38">
        <v>5</v>
      </c>
      <c r="J12" s="38">
        <v>5</v>
      </c>
      <c r="K12" s="38">
        <v>5</v>
      </c>
      <c r="L12" s="38">
        <v>5</v>
      </c>
      <c r="M12" s="38">
        <v>5</v>
      </c>
      <c r="N12" s="38">
        <v>5</v>
      </c>
      <c r="O12" s="38">
        <v>5</v>
      </c>
      <c r="P12" s="39">
        <f>SUM(D12:O12)</f>
        <v>78</v>
      </c>
      <c r="V12" s="36"/>
      <c r="X12" s="36"/>
      <c r="AF12" s="53"/>
    </row>
    <row r="13" spans="1:98" ht="13.5" customHeight="1">
      <c r="B13" s="49"/>
      <c r="C13" s="37" t="s">
        <v>24</v>
      </c>
      <c r="D13" s="38">
        <v>6</v>
      </c>
      <c r="E13" s="38">
        <v>6</v>
      </c>
      <c r="F13" s="38">
        <v>6</v>
      </c>
      <c r="G13" s="38">
        <v>6</v>
      </c>
      <c r="H13" s="38">
        <v>6</v>
      </c>
      <c r="I13" s="38">
        <v>6</v>
      </c>
      <c r="J13" s="38">
        <v>6</v>
      </c>
      <c r="K13" s="38">
        <v>6</v>
      </c>
      <c r="L13" s="38">
        <v>6</v>
      </c>
      <c r="M13" s="38">
        <v>6</v>
      </c>
      <c r="N13" s="38">
        <v>6</v>
      </c>
      <c r="O13" s="38">
        <v>6</v>
      </c>
      <c r="P13" s="39"/>
      <c r="V13" s="36"/>
      <c r="X13" s="36"/>
      <c r="AF13" s="53"/>
    </row>
    <row r="14" spans="1:98" ht="13.5" customHeight="1">
      <c r="B14" s="49"/>
      <c r="C14" s="54" t="s">
        <v>25</v>
      </c>
      <c r="D14" s="55">
        <f>D12*D13</f>
        <v>120</v>
      </c>
      <c r="E14" s="55">
        <f t="shared" ref="E14:O14" si="1">E12*E13</f>
        <v>18</v>
      </c>
      <c r="F14" s="55">
        <f t="shared" si="1"/>
        <v>30</v>
      </c>
      <c r="G14" s="55">
        <f t="shared" si="1"/>
        <v>60</v>
      </c>
      <c r="H14" s="55">
        <f t="shared" si="1"/>
        <v>30</v>
      </c>
      <c r="I14" s="55">
        <f t="shared" si="1"/>
        <v>30</v>
      </c>
      <c r="J14" s="55">
        <f t="shared" si="1"/>
        <v>30</v>
      </c>
      <c r="K14" s="55">
        <f t="shared" si="1"/>
        <v>30</v>
      </c>
      <c r="L14" s="55">
        <f t="shared" si="1"/>
        <v>30</v>
      </c>
      <c r="M14" s="55">
        <f t="shared" si="1"/>
        <v>30</v>
      </c>
      <c r="N14" s="55">
        <f t="shared" si="1"/>
        <v>30</v>
      </c>
      <c r="O14" s="55">
        <f t="shared" si="1"/>
        <v>30</v>
      </c>
      <c r="P14" s="56">
        <f>SUM(D14:O14)</f>
        <v>468</v>
      </c>
      <c r="V14" s="36"/>
      <c r="X14" s="36"/>
      <c r="AF14" s="53"/>
    </row>
    <row r="15" spans="1:98" ht="13.5" customHeight="1">
      <c r="B15" s="49"/>
      <c r="C15" s="32" t="s">
        <v>27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41"/>
      <c r="V15" s="36"/>
      <c r="X15" s="36"/>
      <c r="AF15" s="53"/>
    </row>
    <row r="16" spans="1:98" ht="13.5" customHeight="1">
      <c r="B16" s="49"/>
      <c r="C16" s="37" t="s">
        <v>23</v>
      </c>
      <c r="D16" s="38">
        <v>1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9">
        <f>SUM(D16:O16)</f>
        <v>1</v>
      </c>
      <c r="V16" s="36"/>
      <c r="X16" s="36"/>
      <c r="AF16" s="53"/>
    </row>
    <row r="17" spans="2:98" ht="13.5" customHeight="1">
      <c r="B17" s="49"/>
      <c r="C17" s="37" t="s">
        <v>28</v>
      </c>
      <c r="D17" s="38">
        <v>1400</v>
      </c>
      <c r="E17" s="38">
        <v>1400</v>
      </c>
      <c r="F17" s="38">
        <v>1400</v>
      </c>
      <c r="G17" s="38">
        <v>1400</v>
      </c>
      <c r="H17" s="38">
        <v>1400</v>
      </c>
      <c r="I17" s="38">
        <v>1400</v>
      </c>
      <c r="J17" s="38">
        <v>1400</v>
      </c>
      <c r="K17" s="38">
        <v>1500</v>
      </c>
      <c r="L17" s="38">
        <v>1400</v>
      </c>
      <c r="M17" s="38">
        <v>1400</v>
      </c>
      <c r="N17" s="38">
        <v>1400</v>
      </c>
      <c r="O17" s="38">
        <v>1400</v>
      </c>
      <c r="P17" s="39"/>
      <c r="V17" s="36"/>
      <c r="X17" s="36"/>
      <c r="AF17" s="53"/>
    </row>
    <row r="18" spans="2:98" ht="13.5" customHeight="1">
      <c r="B18" s="49"/>
      <c r="C18" s="54" t="s">
        <v>25</v>
      </c>
      <c r="D18" s="55">
        <f>D16*D17</f>
        <v>1400</v>
      </c>
      <c r="E18" s="55">
        <f t="shared" ref="E18:O18" si="2">E16*E17</f>
        <v>0</v>
      </c>
      <c r="F18" s="55">
        <f t="shared" si="2"/>
        <v>0</v>
      </c>
      <c r="G18" s="55">
        <f t="shared" si="2"/>
        <v>0</v>
      </c>
      <c r="H18" s="55">
        <f t="shared" si="2"/>
        <v>0</v>
      </c>
      <c r="I18" s="55">
        <f t="shared" si="2"/>
        <v>0</v>
      </c>
      <c r="J18" s="55">
        <f t="shared" si="2"/>
        <v>0</v>
      </c>
      <c r="K18" s="55">
        <f t="shared" si="2"/>
        <v>0</v>
      </c>
      <c r="L18" s="55">
        <f t="shared" si="2"/>
        <v>0</v>
      </c>
      <c r="M18" s="55">
        <f t="shared" si="2"/>
        <v>0</v>
      </c>
      <c r="N18" s="55">
        <f t="shared" si="2"/>
        <v>0</v>
      </c>
      <c r="O18" s="55">
        <f t="shared" si="2"/>
        <v>0</v>
      </c>
      <c r="P18" s="56">
        <f>SUM(D18:O18)</f>
        <v>1400</v>
      </c>
      <c r="V18" s="36"/>
      <c r="X18" s="36"/>
      <c r="AC18" s="36"/>
      <c r="AE18" s="36"/>
      <c r="AF18" s="53"/>
    </row>
    <row r="19" spans="2:98" ht="13.5" customHeight="1">
      <c r="B19" s="49"/>
      <c r="C19" s="32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41"/>
      <c r="V19" s="36"/>
      <c r="X19" s="42"/>
      <c r="Z19" s="2" t="s">
        <v>29</v>
      </c>
      <c r="AC19" s="43" t="e">
        <f>SUM(#REF!*25%)</f>
        <v>#REF!</v>
      </c>
      <c r="AE19" s="36"/>
      <c r="AF19" s="53"/>
    </row>
    <row r="20" spans="2:98" ht="13.5" customHeight="1">
      <c r="B20" s="49"/>
      <c r="C20" s="37" t="s">
        <v>23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9">
        <f>SUM(D20:O20)</f>
        <v>0</v>
      </c>
      <c r="Q20" s="6" t="s">
        <v>30</v>
      </c>
      <c r="V20" s="31" t="e">
        <f>SUM(#REF!-#REF!)</f>
        <v>#REF!</v>
      </c>
      <c r="X20" s="42" t="s">
        <v>21</v>
      </c>
      <c r="AC20" s="36"/>
      <c r="AE20" s="44" t="e">
        <f>SUM(#REF!)-AC20+#REF!</f>
        <v>#REF!</v>
      </c>
      <c r="AF20" s="53"/>
    </row>
    <row r="21" spans="2:98" ht="13.5" customHeight="1" thickBot="1">
      <c r="B21" s="49"/>
      <c r="C21" s="37" t="s">
        <v>28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9"/>
      <c r="Q21" s="45"/>
      <c r="R21" s="45"/>
      <c r="S21" s="45"/>
      <c r="T21" s="45"/>
      <c r="U21" s="45"/>
      <c r="V21" s="46"/>
      <c r="W21" s="45"/>
      <c r="X21" s="45"/>
      <c r="Y21" s="45"/>
      <c r="Z21" s="45"/>
      <c r="AA21" s="45"/>
      <c r="AB21" s="45"/>
      <c r="AC21" s="45"/>
      <c r="AD21" s="45"/>
      <c r="AE21" s="45"/>
      <c r="AF21" s="53"/>
    </row>
    <row r="22" spans="2:98" s="1" customFormat="1" ht="13.5" customHeight="1">
      <c r="B22" s="49"/>
      <c r="C22" s="54" t="s">
        <v>25</v>
      </c>
      <c r="D22" s="55">
        <f>D20*D21</f>
        <v>0</v>
      </c>
      <c r="E22" s="55">
        <f t="shared" ref="E22:O22" si="3">E20*E21</f>
        <v>0</v>
      </c>
      <c r="F22" s="55">
        <f t="shared" si="3"/>
        <v>0</v>
      </c>
      <c r="G22" s="55">
        <f t="shared" si="3"/>
        <v>0</v>
      </c>
      <c r="H22" s="55">
        <f t="shared" si="3"/>
        <v>0</v>
      </c>
      <c r="I22" s="55">
        <f t="shared" si="3"/>
        <v>0</v>
      </c>
      <c r="J22" s="55">
        <f t="shared" si="3"/>
        <v>0</v>
      </c>
      <c r="K22" s="55">
        <f t="shared" si="3"/>
        <v>0</v>
      </c>
      <c r="L22" s="55">
        <f t="shared" si="3"/>
        <v>0</v>
      </c>
      <c r="M22" s="55">
        <f t="shared" si="3"/>
        <v>0</v>
      </c>
      <c r="N22" s="55">
        <f t="shared" si="3"/>
        <v>0</v>
      </c>
      <c r="O22" s="55">
        <f t="shared" si="3"/>
        <v>0</v>
      </c>
      <c r="P22" s="56">
        <f>SUM(D22:O22)</f>
        <v>0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53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</row>
    <row r="23" spans="2:98" s="1" customFormat="1" ht="13.5" customHeight="1">
      <c r="B23" s="49"/>
      <c r="C23" s="32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41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53"/>
    </row>
    <row r="24" spans="2:98" s="1" customFormat="1" ht="13.5" customHeight="1">
      <c r="B24" s="49"/>
      <c r="C24" s="37" t="s">
        <v>23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9">
        <f>SUM(D24:O24)</f>
        <v>0</v>
      </c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53"/>
    </row>
    <row r="25" spans="2:98" s="1" customFormat="1" ht="13.5" customHeight="1">
      <c r="B25" s="49"/>
      <c r="C25" s="37" t="s">
        <v>28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9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53"/>
    </row>
    <row r="26" spans="2:98" s="1" customFormat="1" ht="13.5" customHeight="1">
      <c r="B26" s="49"/>
      <c r="C26" s="54" t="s">
        <v>25</v>
      </c>
      <c r="D26" s="55">
        <f>D24*D25</f>
        <v>0</v>
      </c>
      <c r="E26" s="55">
        <f t="shared" ref="E26:O26" si="4">E24*E25</f>
        <v>0</v>
      </c>
      <c r="F26" s="55">
        <f t="shared" si="4"/>
        <v>0</v>
      </c>
      <c r="G26" s="55">
        <f t="shared" si="4"/>
        <v>0</v>
      </c>
      <c r="H26" s="55">
        <f t="shared" si="4"/>
        <v>0</v>
      </c>
      <c r="I26" s="55">
        <f t="shared" si="4"/>
        <v>0</v>
      </c>
      <c r="J26" s="55">
        <f t="shared" si="4"/>
        <v>0</v>
      </c>
      <c r="K26" s="55">
        <f t="shared" si="4"/>
        <v>0</v>
      </c>
      <c r="L26" s="55">
        <f t="shared" si="4"/>
        <v>0</v>
      </c>
      <c r="M26" s="55">
        <f t="shared" si="4"/>
        <v>0</v>
      </c>
      <c r="N26" s="55">
        <f t="shared" si="4"/>
        <v>0</v>
      </c>
      <c r="O26" s="55">
        <f t="shared" si="4"/>
        <v>0</v>
      </c>
      <c r="P26" s="56">
        <f>SUM(D26:O26)</f>
        <v>0</v>
      </c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53"/>
    </row>
    <row r="27" spans="2:98" s="1" customFormat="1" ht="13.5" customHeight="1">
      <c r="B27" s="49"/>
      <c r="C27" s="40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8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53"/>
    </row>
    <row r="28" spans="2:98" s="1" customFormat="1" ht="13.5" customHeight="1">
      <c r="B28" s="49"/>
      <c r="C28" s="54" t="s">
        <v>31</v>
      </c>
      <c r="D28" s="55">
        <f>D10+D14+D18+D22+D26</f>
        <v>1655</v>
      </c>
      <c r="E28" s="55">
        <f t="shared" ref="E28:N28" si="5">E10+E14+E18+E22+E26</f>
        <v>72</v>
      </c>
      <c r="F28" s="55">
        <f t="shared" si="5"/>
        <v>93</v>
      </c>
      <c r="G28" s="55">
        <f t="shared" si="5"/>
        <v>195</v>
      </c>
      <c r="H28" s="55">
        <f t="shared" si="5"/>
        <v>187.5</v>
      </c>
      <c r="I28" s="55">
        <f t="shared" si="5"/>
        <v>210</v>
      </c>
      <c r="J28" s="55">
        <f t="shared" si="5"/>
        <v>187.5</v>
      </c>
      <c r="K28" s="55">
        <f t="shared" si="5"/>
        <v>165</v>
      </c>
      <c r="L28" s="55">
        <f t="shared" si="5"/>
        <v>142.5</v>
      </c>
      <c r="M28" s="55">
        <f t="shared" si="5"/>
        <v>165</v>
      </c>
      <c r="N28" s="55">
        <f t="shared" si="5"/>
        <v>232.5</v>
      </c>
      <c r="O28" s="55">
        <f t="shared" ref="O28" si="6">O10+O14+O18+O22+O26</f>
        <v>43.5</v>
      </c>
      <c r="P28" s="55">
        <f>SUM(D28:O28)</f>
        <v>3348.5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53"/>
    </row>
    <row r="29" spans="2:98" s="1" customFormat="1" ht="19.5" customHeight="1" thickBot="1">
      <c r="B29" s="58"/>
      <c r="C29" s="64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63"/>
    </row>
    <row r="30" spans="2:98" s="1" customFormat="1" ht="13.5" customHeight="1">
      <c r="C30" s="4"/>
    </row>
    <row r="31" spans="2:98" s="1" customFormat="1" ht="13.5" customHeight="1">
      <c r="C31" s="4"/>
    </row>
    <row r="32" spans="2:98" s="1" customFormat="1" ht="13.5" customHeight="1">
      <c r="C32" s="4"/>
    </row>
    <row r="33" spans="3:3" s="1" customFormat="1" ht="13.5" customHeight="1">
      <c r="C33" s="4"/>
    </row>
    <row r="34" spans="3:3" s="1" customFormat="1" ht="13.5" customHeight="1">
      <c r="C34" s="4"/>
    </row>
    <row r="35" spans="3:3" s="1" customFormat="1" ht="13.5" customHeight="1">
      <c r="C35" s="4"/>
    </row>
    <row r="36" spans="3:3" s="1" customFormat="1" ht="13.5" customHeight="1">
      <c r="C36" s="4"/>
    </row>
    <row r="37" spans="3:3" s="1" customFormat="1" ht="13.5" customHeight="1">
      <c r="C37" s="4"/>
    </row>
    <row r="38" spans="3:3" s="1" customFormat="1" ht="12" customHeight="1">
      <c r="C38" s="4"/>
    </row>
    <row r="39" spans="3:3" s="1" customFormat="1" ht="12" customHeight="1">
      <c r="C39" s="4"/>
    </row>
    <row r="40" spans="3:3" s="1" customFormat="1" ht="12" customHeight="1">
      <c r="C40" s="4"/>
    </row>
    <row r="41" spans="3:3" s="1" customFormat="1" ht="12" customHeight="1">
      <c r="C41" s="4"/>
    </row>
    <row r="42" spans="3:3" s="1" customFormat="1" ht="12" customHeight="1">
      <c r="C42" s="4"/>
    </row>
    <row r="43" spans="3:3" s="1" customFormat="1">
      <c r="C43" s="4"/>
    </row>
    <row r="44" spans="3:3" s="1" customFormat="1">
      <c r="C44" s="4"/>
    </row>
    <row r="45" spans="3:3" s="1" customFormat="1">
      <c r="C45" s="4"/>
    </row>
    <row r="46" spans="3:3" s="1" customFormat="1">
      <c r="C46" s="4"/>
    </row>
    <row r="47" spans="3:3" s="1" customFormat="1">
      <c r="C47" s="4"/>
    </row>
    <row r="48" spans="3:3" s="1" customFormat="1">
      <c r="C48" s="4"/>
    </row>
    <row r="49" spans="3:3" s="1" customFormat="1">
      <c r="C49" s="4"/>
    </row>
    <row r="50" spans="3:3" s="1" customFormat="1">
      <c r="C50" s="4"/>
    </row>
    <row r="51" spans="3:3" s="1" customFormat="1">
      <c r="C51" s="4"/>
    </row>
    <row r="52" spans="3:3" s="1" customFormat="1">
      <c r="C52" s="4"/>
    </row>
    <row r="53" spans="3:3" s="1" customFormat="1">
      <c r="C53" s="4"/>
    </row>
    <row r="54" spans="3:3" s="1" customFormat="1">
      <c r="C54" s="4"/>
    </row>
    <row r="55" spans="3:3" s="1" customFormat="1">
      <c r="C55" s="4"/>
    </row>
    <row r="56" spans="3:3" s="1" customFormat="1">
      <c r="C56" s="4"/>
    </row>
    <row r="57" spans="3:3" s="1" customFormat="1">
      <c r="C57" s="4"/>
    </row>
    <row r="58" spans="3:3" s="1" customFormat="1">
      <c r="C58" s="4"/>
    </row>
    <row r="59" spans="3:3" s="1" customFormat="1">
      <c r="C59" s="4"/>
    </row>
    <row r="60" spans="3:3" s="1" customFormat="1">
      <c r="C60" s="4"/>
    </row>
    <row r="61" spans="3:3" s="1" customFormat="1">
      <c r="C61" s="4"/>
    </row>
    <row r="62" spans="3:3" s="1" customFormat="1">
      <c r="C62" s="4"/>
    </row>
    <row r="63" spans="3:3" s="1" customFormat="1">
      <c r="C63" s="4"/>
    </row>
    <row r="64" spans="3:3" s="1" customFormat="1">
      <c r="C64" s="4"/>
    </row>
    <row r="65" spans="3:3" s="1" customFormat="1">
      <c r="C65" s="4"/>
    </row>
    <row r="66" spans="3:3" s="1" customFormat="1">
      <c r="C66" s="4"/>
    </row>
    <row r="67" spans="3:3" s="1" customFormat="1">
      <c r="C67" s="4"/>
    </row>
    <row r="68" spans="3:3" s="1" customFormat="1">
      <c r="C68" s="4"/>
    </row>
    <row r="69" spans="3:3" s="1" customFormat="1">
      <c r="C69" s="4"/>
    </row>
    <row r="70" spans="3:3" s="1" customFormat="1">
      <c r="C70" s="4"/>
    </row>
    <row r="71" spans="3:3" s="1" customFormat="1">
      <c r="C71" s="4"/>
    </row>
    <row r="72" spans="3:3" s="1" customFormat="1">
      <c r="C72" s="4"/>
    </row>
    <row r="73" spans="3:3" s="1" customFormat="1">
      <c r="C73" s="4"/>
    </row>
    <row r="74" spans="3:3" s="1" customFormat="1">
      <c r="C74" s="4"/>
    </row>
    <row r="75" spans="3:3" s="1" customFormat="1">
      <c r="C75" s="4"/>
    </row>
    <row r="76" spans="3:3" s="1" customFormat="1">
      <c r="C76" s="4"/>
    </row>
    <row r="77" spans="3:3" s="1" customFormat="1">
      <c r="C77" s="4"/>
    </row>
    <row r="78" spans="3:3" s="1" customFormat="1">
      <c r="C78" s="4"/>
    </row>
    <row r="79" spans="3:3" s="1" customFormat="1">
      <c r="C79" s="4"/>
    </row>
    <row r="80" spans="3:3" s="1" customFormat="1">
      <c r="C80" s="4"/>
    </row>
    <row r="81" spans="3:3" s="1" customFormat="1">
      <c r="C81" s="4"/>
    </row>
    <row r="82" spans="3:3" s="1" customFormat="1">
      <c r="C82" s="4"/>
    </row>
    <row r="83" spans="3:3" s="1" customFormat="1">
      <c r="C83" s="4"/>
    </row>
    <row r="84" spans="3:3" s="1" customFormat="1">
      <c r="C84" s="4"/>
    </row>
    <row r="85" spans="3:3" s="1" customFormat="1">
      <c r="C85" s="4"/>
    </row>
    <row r="86" spans="3:3" s="1" customFormat="1">
      <c r="C86" s="4"/>
    </row>
    <row r="87" spans="3:3" s="1" customFormat="1">
      <c r="C87" s="4"/>
    </row>
    <row r="88" spans="3:3" s="1" customFormat="1">
      <c r="C88" s="4"/>
    </row>
    <row r="89" spans="3:3" s="1" customFormat="1">
      <c r="C89" s="4"/>
    </row>
    <row r="90" spans="3:3" s="1" customFormat="1">
      <c r="C90" s="4"/>
    </row>
    <row r="91" spans="3:3" s="1" customFormat="1">
      <c r="C91" s="4"/>
    </row>
    <row r="92" spans="3:3" s="1" customFormat="1">
      <c r="C92" s="4"/>
    </row>
    <row r="93" spans="3:3" s="1" customFormat="1">
      <c r="C93" s="4"/>
    </row>
    <row r="94" spans="3:3" s="1" customFormat="1">
      <c r="C94" s="4"/>
    </row>
    <row r="95" spans="3:3" s="1" customFormat="1">
      <c r="C95" s="4"/>
    </row>
    <row r="96" spans="3:3" s="1" customFormat="1">
      <c r="C96" s="4"/>
    </row>
    <row r="97" spans="3:3" s="1" customFormat="1">
      <c r="C97" s="4"/>
    </row>
    <row r="98" spans="3:3" s="1" customFormat="1">
      <c r="C98" s="4"/>
    </row>
    <row r="99" spans="3:3" s="1" customFormat="1">
      <c r="C99" s="4"/>
    </row>
    <row r="100" spans="3:3" s="1" customFormat="1">
      <c r="C100" s="4"/>
    </row>
    <row r="101" spans="3:3" s="1" customFormat="1">
      <c r="C101" s="4"/>
    </row>
    <row r="102" spans="3:3" s="1" customFormat="1">
      <c r="C102" s="4"/>
    </row>
    <row r="103" spans="3:3" s="1" customFormat="1">
      <c r="C103" s="4"/>
    </row>
    <row r="104" spans="3:3" s="1" customFormat="1">
      <c r="C104" s="4"/>
    </row>
    <row r="105" spans="3:3" s="1" customFormat="1">
      <c r="C105" s="4"/>
    </row>
    <row r="106" spans="3:3" s="1" customFormat="1">
      <c r="C106" s="4"/>
    </row>
    <row r="107" spans="3:3" s="1" customFormat="1">
      <c r="C107" s="4"/>
    </row>
    <row r="108" spans="3:3" s="1" customFormat="1">
      <c r="C108" s="4"/>
    </row>
    <row r="109" spans="3:3" s="1" customFormat="1">
      <c r="C109" s="4"/>
    </row>
    <row r="110" spans="3:3" s="1" customFormat="1">
      <c r="C110" s="4"/>
    </row>
    <row r="111" spans="3:3" s="1" customFormat="1">
      <c r="C111" s="4"/>
    </row>
    <row r="112" spans="3:3" s="1" customFormat="1">
      <c r="C112" s="4"/>
    </row>
    <row r="113" spans="3:3" s="1" customFormat="1">
      <c r="C113" s="4"/>
    </row>
    <row r="114" spans="3:3" s="1" customFormat="1">
      <c r="C114" s="4"/>
    </row>
    <row r="115" spans="3:3" s="1" customFormat="1">
      <c r="C115" s="4"/>
    </row>
    <row r="116" spans="3:3" s="1" customFormat="1">
      <c r="C116" s="4"/>
    </row>
    <row r="117" spans="3:3" s="1" customFormat="1">
      <c r="C117" s="4"/>
    </row>
    <row r="118" spans="3:3" s="1" customFormat="1">
      <c r="C118" s="4"/>
    </row>
    <row r="119" spans="3:3" s="1" customFormat="1">
      <c r="C119" s="4"/>
    </row>
    <row r="120" spans="3:3" s="1" customFormat="1">
      <c r="C120" s="4"/>
    </row>
    <row r="121" spans="3:3" s="1" customFormat="1">
      <c r="C121" s="4"/>
    </row>
    <row r="122" spans="3:3" s="1" customFormat="1">
      <c r="C122" s="4"/>
    </row>
    <row r="123" spans="3:3" s="1" customFormat="1">
      <c r="C123" s="4"/>
    </row>
    <row r="124" spans="3:3" s="1" customFormat="1">
      <c r="C124" s="4"/>
    </row>
    <row r="125" spans="3:3" s="1" customFormat="1">
      <c r="C125" s="4"/>
    </row>
    <row r="126" spans="3:3" s="1" customFormat="1">
      <c r="C126" s="4"/>
    </row>
    <row r="127" spans="3:3" s="1" customFormat="1">
      <c r="C127" s="4"/>
    </row>
    <row r="128" spans="3:3" s="1" customFormat="1">
      <c r="C128" s="4"/>
    </row>
    <row r="129" spans="3:3" s="1" customFormat="1">
      <c r="C129" s="4"/>
    </row>
    <row r="130" spans="3:3" s="1" customFormat="1">
      <c r="C130" s="4"/>
    </row>
    <row r="131" spans="3:3" s="1" customFormat="1">
      <c r="C131" s="4"/>
    </row>
    <row r="132" spans="3:3" s="1" customFormat="1">
      <c r="C132" s="4"/>
    </row>
    <row r="133" spans="3:3" s="1" customFormat="1">
      <c r="C133" s="4"/>
    </row>
    <row r="134" spans="3:3" s="1" customFormat="1">
      <c r="C134" s="4"/>
    </row>
    <row r="135" spans="3:3" s="1" customFormat="1">
      <c r="C135" s="4"/>
    </row>
    <row r="136" spans="3:3" s="1" customFormat="1">
      <c r="C136" s="4"/>
    </row>
    <row r="137" spans="3:3" s="1" customFormat="1">
      <c r="C137" s="4"/>
    </row>
    <row r="138" spans="3:3" s="1" customFormat="1">
      <c r="C138" s="4"/>
    </row>
    <row r="139" spans="3:3" s="1" customFormat="1">
      <c r="C139" s="4"/>
    </row>
    <row r="140" spans="3:3" s="1" customFormat="1">
      <c r="C140" s="4"/>
    </row>
    <row r="141" spans="3:3" s="1" customFormat="1">
      <c r="C141" s="4"/>
    </row>
    <row r="142" spans="3:3" s="1" customFormat="1">
      <c r="C142" s="4"/>
    </row>
    <row r="143" spans="3:3" s="1" customFormat="1">
      <c r="C143" s="4"/>
    </row>
    <row r="144" spans="3:3" s="1" customFormat="1">
      <c r="C144" s="4"/>
    </row>
    <row r="145" spans="3:3" s="1" customFormat="1">
      <c r="C145" s="4"/>
    </row>
    <row r="146" spans="3:3" s="1" customFormat="1">
      <c r="C146" s="4"/>
    </row>
    <row r="147" spans="3:3" s="1" customFormat="1">
      <c r="C147" s="4"/>
    </row>
    <row r="148" spans="3:3" s="1" customFormat="1">
      <c r="C148" s="4"/>
    </row>
    <row r="149" spans="3:3" s="1" customFormat="1">
      <c r="C149" s="4"/>
    </row>
    <row r="150" spans="3:3" s="1" customFormat="1">
      <c r="C150" s="4"/>
    </row>
    <row r="151" spans="3:3" s="1" customFormat="1">
      <c r="C151" s="4"/>
    </row>
    <row r="152" spans="3:3" s="1" customFormat="1">
      <c r="C152" s="4"/>
    </row>
    <row r="153" spans="3:3">
      <c r="C153" s="3"/>
    </row>
    <row r="154" spans="3:3">
      <c r="C154" s="3"/>
    </row>
    <row r="155" spans="3:3">
      <c r="C155" s="3"/>
    </row>
    <row r="156" spans="3:3">
      <c r="C156" s="3"/>
    </row>
    <row r="157" spans="3:3">
      <c r="C157" s="3"/>
    </row>
    <row r="158" spans="3:3">
      <c r="C158" s="3"/>
    </row>
    <row r="159" spans="3:3">
      <c r="C159" s="3"/>
    </row>
    <row r="160" spans="3:3">
      <c r="C160" s="3"/>
    </row>
    <row r="161" spans="3:3">
      <c r="C161" s="3"/>
    </row>
    <row r="162" spans="3:3">
      <c r="C162" s="3"/>
    </row>
    <row r="163" spans="3:3">
      <c r="C163" s="3"/>
    </row>
    <row r="164" spans="3:3">
      <c r="C164" s="3"/>
    </row>
    <row r="165" spans="3:3">
      <c r="C165" s="3"/>
    </row>
    <row r="166" spans="3:3">
      <c r="C166" s="3"/>
    </row>
    <row r="167" spans="3:3">
      <c r="C167" s="3"/>
    </row>
    <row r="168" spans="3:3">
      <c r="C168" s="3"/>
    </row>
    <row r="169" spans="3:3">
      <c r="C169" s="3"/>
    </row>
    <row r="170" spans="3:3">
      <c r="C170" s="3"/>
    </row>
    <row r="171" spans="3:3">
      <c r="C171" s="3"/>
    </row>
    <row r="172" spans="3:3">
      <c r="C172" s="3"/>
    </row>
    <row r="173" spans="3:3">
      <c r="C173" s="3"/>
    </row>
    <row r="174" spans="3:3">
      <c r="C174" s="3"/>
    </row>
    <row r="175" spans="3:3">
      <c r="C175" s="3"/>
    </row>
    <row r="176" spans="3:3">
      <c r="C176" s="3"/>
    </row>
    <row r="177" spans="3:3">
      <c r="C177" s="3"/>
    </row>
    <row r="178" spans="3:3">
      <c r="C178" s="3"/>
    </row>
    <row r="179" spans="3:3">
      <c r="C179" s="3"/>
    </row>
    <row r="180" spans="3:3">
      <c r="C180" s="3"/>
    </row>
    <row r="181" spans="3:3">
      <c r="C181" s="3"/>
    </row>
    <row r="182" spans="3:3">
      <c r="C182" s="3"/>
    </row>
    <row r="183" spans="3:3">
      <c r="C183" s="3"/>
    </row>
    <row r="184" spans="3:3">
      <c r="C184" s="3"/>
    </row>
    <row r="185" spans="3:3">
      <c r="C185" s="3"/>
    </row>
    <row r="186" spans="3:3">
      <c r="C186" s="3"/>
    </row>
    <row r="187" spans="3:3">
      <c r="C187" s="3"/>
    </row>
    <row r="188" spans="3:3">
      <c r="C188" s="3"/>
    </row>
    <row r="189" spans="3:3">
      <c r="C189" s="3"/>
    </row>
    <row r="190" spans="3:3">
      <c r="C190" s="3"/>
    </row>
    <row r="191" spans="3:3">
      <c r="C191" s="3"/>
    </row>
    <row r="192" spans="3:3">
      <c r="C192" s="3"/>
    </row>
    <row r="193" spans="3:3">
      <c r="C193" s="3"/>
    </row>
    <row r="194" spans="3:3">
      <c r="C194" s="3"/>
    </row>
    <row r="195" spans="3:3">
      <c r="C195" s="3"/>
    </row>
    <row r="196" spans="3:3">
      <c r="C196" s="3"/>
    </row>
    <row r="197" spans="3:3">
      <c r="C197" s="3"/>
    </row>
    <row r="198" spans="3:3">
      <c r="C198" s="3"/>
    </row>
    <row r="199" spans="3:3">
      <c r="C199" s="3"/>
    </row>
    <row r="200" spans="3:3">
      <c r="C200" s="3"/>
    </row>
    <row r="201" spans="3:3">
      <c r="C201" s="3"/>
    </row>
    <row r="202" spans="3:3">
      <c r="C202" s="3"/>
    </row>
    <row r="203" spans="3:3">
      <c r="C203" s="3"/>
    </row>
    <row r="204" spans="3:3">
      <c r="C204" s="3"/>
    </row>
    <row r="205" spans="3:3">
      <c r="C205" s="3"/>
    </row>
    <row r="206" spans="3:3">
      <c r="C206" s="3"/>
    </row>
    <row r="207" spans="3:3">
      <c r="C207" s="3"/>
    </row>
    <row r="208" spans="3:3">
      <c r="C208" s="3"/>
    </row>
    <row r="209" spans="3:3">
      <c r="C209" s="3"/>
    </row>
    <row r="210" spans="3:3">
      <c r="C210" s="3"/>
    </row>
    <row r="211" spans="3:3">
      <c r="C211" s="3"/>
    </row>
    <row r="212" spans="3:3">
      <c r="C212" s="3"/>
    </row>
    <row r="213" spans="3:3">
      <c r="C213" s="3"/>
    </row>
    <row r="214" spans="3:3">
      <c r="C214" s="3"/>
    </row>
    <row r="215" spans="3:3">
      <c r="C215" s="3"/>
    </row>
    <row r="216" spans="3:3">
      <c r="C216" s="3"/>
    </row>
    <row r="217" spans="3:3">
      <c r="C217" s="3"/>
    </row>
    <row r="218" spans="3:3">
      <c r="C218" s="3"/>
    </row>
    <row r="219" spans="3:3">
      <c r="C219" s="3"/>
    </row>
    <row r="220" spans="3:3">
      <c r="C220" s="3"/>
    </row>
    <row r="221" spans="3:3">
      <c r="C221" s="3"/>
    </row>
    <row r="222" spans="3:3">
      <c r="C222" s="3"/>
    </row>
    <row r="223" spans="3:3">
      <c r="C223" s="3"/>
    </row>
    <row r="224" spans="3:3">
      <c r="C224" s="3"/>
    </row>
    <row r="225" spans="3:3">
      <c r="C225" s="3"/>
    </row>
    <row r="226" spans="3:3">
      <c r="C226" s="3"/>
    </row>
    <row r="227" spans="3:3">
      <c r="C227" s="3"/>
    </row>
    <row r="228" spans="3:3">
      <c r="C228" s="3"/>
    </row>
    <row r="229" spans="3:3">
      <c r="C229" s="3"/>
    </row>
    <row r="230" spans="3:3">
      <c r="C230" s="3"/>
    </row>
    <row r="231" spans="3:3">
      <c r="C231" s="3"/>
    </row>
    <row r="232" spans="3:3">
      <c r="C232" s="3"/>
    </row>
    <row r="233" spans="3:3">
      <c r="C233" s="3"/>
    </row>
    <row r="234" spans="3:3">
      <c r="C234" s="3"/>
    </row>
    <row r="235" spans="3:3">
      <c r="C235" s="3"/>
    </row>
    <row r="236" spans="3:3">
      <c r="C236" s="3"/>
    </row>
    <row r="237" spans="3:3">
      <c r="C237" s="3"/>
    </row>
    <row r="238" spans="3:3">
      <c r="C238" s="3"/>
    </row>
    <row r="239" spans="3:3">
      <c r="C239" s="3"/>
    </row>
    <row r="240" spans="3:3">
      <c r="C240" s="3"/>
    </row>
    <row r="241" spans="3:3">
      <c r="C241" s="3"/>
    </row>
    <row r="242" spans="3:3">
      <c r="C242" s="3"/>
    </row>
    <row r="243" spans="3:3">
      <c r="C243" s="3"/>
    </row>
    <row r="244" spans="3:3">
      <c r="C244" s="3"/>
    </row>
    <row r="245" spans="3:3">
      <c r="C245" s="3"/>
    </row>
    <row r="246" spans="3:3">
      <c r="C246" s="3"/>
    </row>
    <row r="247" spans="3:3">
      <c r="C247" s="3"/>
    </row>
    <row r="248" spans="3:3">
      <c r="C248" s="3"/>
    </row>
    <row r="249" spans="3:3">
      <c r="C249" s="3"/>
    </row>
    <row r="250" spans="3:3">
      <c r="C250" s="3"/>
    </row>
  </sheetData>
  <mergeCells count="2">
    <mergeCell ref="F3:T3"/>
    <mergeCell ref="C4:J4"/>
  </mergeCells>
  <phoneticPr fontId="11" type="noConversion"/>
  <pageMargins left="0.7" right="0.7" top="0.75" bottom="0.75" header="0.3" footer="0.3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5"/>
  <sheetViews>
    <sheetView tabSelected="1" topLeftCell="A7" zoomScaleNormal="100" workbookViewId="0">
      <selection activeCell="F18" sqref="F18"/>
    </sheetView>
  </sheetViews>
  <sheetFormatPr defaultRowHeight="12.6"/>
  <cols>
    <col min="1" max="1" width="29.140625" customWidth="1"/>
    <col min="2" max="2" width="13" customWidth="1"/>
    <col min="3" max="4" width="10.140625" bestFit="1" customWidth="1"/>
    <col min="5" max="5" width="11.140625" bestFit="1" customWidth="1"/>
    <col min="6" max="14" width="10.140625" bestFit="1" customWidth="1"/>
    <col min="15" max="15" width="10.85546875" bestFit="1" customWidth="1"/>
    <col min="16" max="16" width="8.5703125" customWidth="1"/>
  </cols>
  <sheetData>
    <row r="1" spans="1:16" ht="14.4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7" t="s">
        <v>32</v>
      </c>
      <c r="O1" s="23"/>
      <c r="P1" s="78"/>
    </row>
    <row r="2" spans="1:16" ht="14.45">
      <c r="A2" s="7" t="s">
        <v>33</v>
      </c>
      <c r="B2" s="8" t="s">
        <v>34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9" t="s">
        <v>10</v>
      </c>
      <c r="L2" s="8" t="s">
        <v>11</v>
      </c>
      <c r="M2" s="8" t="s">
        <v>12</v>
      </c>
      <c r="N2" s="9" t="s">
        <v>13</v>
      </c>
      <c r="O2" s="8" t="s">
        <v>35</v>
      </c>
      <c r="P2" s="70"/>
    </row>
    <row r="3" spans="1:16" ht="14.45">
      <c r="A3" s="10" t="s">
        <v>36</v>
      </c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  <c r="O3" s="11"/>
      <c r="P3" s="70"/>
    </row>
    <row r="4" spans="1:16" ht="14.45">
      <c r="A4" s="13" t="s">
        <v>37</v>
      </c>
      <c r="B4" s="82">
        <v>0</v>
      </c>
      <c r="C4" s="14">
        <f>'Sales Forecast Yr1'!D28</f>
        <v>1655</v>
      </c>
      <c r="D4" s="14">
        <f>'Sales Forecast Yr1'!E28</f>
        <v>72</v>
      </c>
      <c r="E4" s="14">
        <f>'Sales Forecast Yr1'!F28</f>
        <v>93</v>
      </c>
      <c r="F4" s="14">
        <f>'Sales Forecast Yr1'!G28</f>
        <v>195</v>
      </c>
      <c r="G4" s="14">
        <f>'Sales Forecast Yr1'!H28</f>
        <v>187.5</v>
      </c>
      <c r="H4" s="14">
        <f>'Sales Forecast Yr1'!I28</f>
        <v>210</v>
      </c>
      <c r="I4" s="14">
        <f>'Sales Forecast Yr1'!J28</f>
        <v>187.5</v>
      </c>
      <c r="J4" s="14">
        <f>'Sales Forecast Yr1'!K28</f>
        <v>165</v>
      </c>
      <c r="K4" s="14">
        <f>'Sales Forecast Yr1'!L28</f>
        <v>142.5</v>
      </c>
      <c r="L4" s="14">
        <f>'Sales Forecast Yr1'!M28</f>
        <v>165</v>
      </c>
      <c r="M4" s="14">
        <f>'Sales Forecast Yr1'!N28</f>
        <v>232.5</v>
      </c>
      <c r="N4" s="14">
        <f>'Sales Forecast Yr1'!O28</f>
        <v>43.5</v>
      </c>
      <c r="O4" s="14">
        <f>SUM(C4:N4)</f>
        <v>3348.5</v>
      </c>
      <c r="P4" s="70"/>
    </row>
    <row r="5" spans="1:16" ht="14.45">
      <c r="A5" s="13" t="s">
        <v>38</v>
      </c>
      <c r="B5" s="82">
        <v>310</v>
      </c>
      <c r="C5" s="16"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8">
        <v>0</v>
      </c>
      <c r="O5" s="14">
        <f t="shared" ref="O5:O6" si="0">SUM(C5:N5)</f>
        <v>0</v>
      </c>
      <c r="P5" s="70"/>
    </row>
    <row r="6" spans="1:16" ht="14.45">
      <c r="A6" s="13" t="s">
        <v>39</v>
      </c>
      <c r="B6" s="82">
        <v>250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5">
        <v>0</v>
      </c>
      <c r="O6" s="14">
        <f t="shared" si="0"/>
        <v>0</v>
      </c>
      <c r="P6" s="70"/>
    </row>
    <row r="7" spans="1:16" ht="14.45">
      <c r="A7" s="19" t="s">
        <v>40</v>
      </c>
      <c r="B7" s="20">
        <f t="shared" ref="B7:O7" si="1">SUM(B4:B6)</f>
        <v>560</v>
      </c>
      <c r="C7" s="20">
        <f t="shared" si="1"/>
        <v>1655</v>
      </c>
      <c r="D7" s="20">
        <f t="shared" si="1"/>
        <v>72</v>
      </c>
      <c r="E7" s="20">
        <f t="shared" si="1"/>
        <v>93</v>
      </c>
      <c r="F7" s="20">
        <f t="shared" si="1"/>
        <v>195</v>
      </c>
      <c r="G7" s="20">
        <f t="shared" si="1"/>
        <v>187.5</v>
      </c>
      <c r="H7" s="20">
        <f t="shared" si="1"/>
        <v>210</v>
      </c>
      <c r="I7" s="20">
        <f t="shared" si="1"/>
        <v>187.5</v>
      </c>
      <c r="J7" s="20">
        <f t="shared" si="1"/>
        <v>165</v>
      </c>
      <c r="K7" s="20">
        <f t="shared" si="1"/>
        <v>142.5</v>
      </c>
      <c r="L7" s="20">
        <f t="shared" si="1"/>
        <v>165</v>
      </c>
      <c r="M7" s="20">
        <f t="shared" si="1"/>
        <v>232.5</v>
      </c>
      <c r="N7" s="21">
        <f t="shared" si="1"/>
        <v>43.5</v>
      </c>
      <c r="O7" s="76">
        <f t="shared" si="1"/>
        <v>3348.5</v>
      </c>
      <c r="P7" s="70"/>
    </row>
    <row r="8" spans="1:16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78"/>
    </row>
    <row r="9" spans="1:16" ht="14.45">
      <c r="A9" s="7" t="s">
        <v>41</v>
      </c>
      <c r="B9" s="7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78"/>
    </row>
    <row r="10" spans="1:16" ht="14.45">
      <c r="A10" s="80" t="s">
        <v>42</v>
      </c>
      <c r="B10" s="14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6">
        <f>SUM(C10:N10)</f>
        <v>0</v>
      </c>
      <c r="P10" s="78"/>
    </row>
    <row r="11" spans="1:16" ht="14.45">
      <c r="A11" s="11" t="s">
        <v>43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26">
        <f t="shared" ref="O11:O29" si="2">SUM(C11:N11)</f>
        <v>0</v>
      </c>
      <c r="P11" s="78"/>
    </row>
    <row r="12" spans="1:16" ht="14.45">
      <c r="A12" s="11" t="s">
        <v>44</v>
      </c>
      <c r="B12" s="14">
        <v>0</v>
      </c>
      <c r="C12" s="14">
        <v>0</v>
      </c>
      <c r="D12" s="14">
        <v>0</v>
      </c>
      <c r="E12" s="14">
        <v>700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26">
        <f t="shared" si="2"/>
        <v>700</v>
      </c>
      <c r="P12" s="78"/>
    </row>
    <row r="13" spans="1:16" ht="14.45">
      <c r="A13" s="11" t="s">
        <v>45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26">
        <f t="shared" si="2"/>
        <v>0</v>
      </c>
      <c r="P13" s="78"/>
    </row>
    <row r="14" spans="1:16" ht="14.45">
      <c r="A14" s="11" t="s">
        <v>46</v>
      </c>
      <c r="B14" s="14">
        <v>200</v>
      </c>
      <c r="C14" s="14">
        <v>100</v>
      </c>
      <c r="D14" s="14">
        <v>100</v>
      </c>
      <c r="E14" s="14">
        <v>100</v>
      </c>
      <c r="F14" s="14">
        <v>100</v>
      </c>
      <c r="G14" s="14">
        <v>100</v>
      </c>
      <c r="H14" s="14">
        <v>100</v>
      </c>
      <c r="I14" s="14">
        <v>100</v>
      </c>
      <c r="J14" s="14">
        <v>100</v>
      </c>
      <c r="K14" s="14">
        <v>100</v>
      </c>
      <c r="L14" s="14">
        <v>100</v>
      </c>
      <c r="M14" s="14">
        <v>100</v>
      </c>
      <c r="N14" s="14">
        <v>100</v>
      </c>
      <c r="O14" s="26">
        <f t="shared" si="2"/>
        <v>1200</v>
      </c>
      <c r="P14" s="78"/>
    </row>
    <row r="15" spans="1:16" ht="14.45">
      <c r="A15" s="80" t="s">
        <v>47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26">
        <f>SUM(C15:N15)</f>
        <v>0</v>
      </c>
      <c r="P15" s="78"/>
    </row>
    <row r="16" spans="1:16" ht="14.45">
      <c r="A16" s="11" t="s">
        <v>48</v>
      </c>
      <c r="B16" s="14">
        <v>0</v>
      </c>
      <c r="C16" s="14">
        <v>0</v>
      </c>
      <c r="D16" s="14">
        <v>0</v>
      </c>
      <c r="E16" s="14">
        <v>200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26">
        <f t="shared" si="2"/>
        <v>200</v>
      </c>
      <c r="P16" s="78"/>
    </row>
    <row r="17" spans="1:16" ht="14.45">
      <c r="A17" s="11" t="s">
        <v>49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26">
        <f t="shared" si="2"/>
        <v>0</v>
      </c>
      <c r="P17" s="78"/>
    </row>
    <row r="18" spans="1:16" ht="14.45">
      <c r="A18" s="11" t="s">
        <v>50</v>
      </c>
      <c r="B18" s="14">
        <v>30</v>
      </c>
      <c r="C18" s="14">
        <v>0</v>
      </c>
      <c r="D18" s="14">
        <v>0</v>
      </c>
      <c r="E18" s="14">
        <v>15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26">
        <f t="shared" si="2"/>
        <v>15</v>
      </c>
      <c r="P18" s="78"/>
    </row>
    <row r="19" spans="1:16" ht="14.45">
      <c r="A19" s="11" t="s">
        <v>51</v>
      </c>
      <c r="B19" s="14">
        <v>0</v>
      </c>
      <c r="C19" s="14">
        <v>150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26">
        <f t="shared" si="2"/>
        <v>150</v>
      </c>
      <c r="P19" s="78"/>
    </row>
    <row r="20" spans="1:16" ht="14.45">
      <c r="A20" s="11" t="s">
        <v>52</v>
      </c>
      <c r="B20" s="14">
        <v>80</v>
      </c>
      <c r="C20" s="14">
        <v>0</v>
      </c>
      <c r="D20" s="14">
        <v>60</v>
      </c>
      <c r="E20" s="14">
        <v>0</v>
      </c>
      <c r="F20" s="14">
        <v>80</v>
      </c>
      <c r="G20" s="14">
        <v>0</v>
      </c>
      <c r="H20" s="14">
        <v>79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26">
        <f t="shared" si="2"/>
        <v>219</v>
      </c>
      <c r="P20" s="78"/>
    </row>
    <row r="21" spans="1:16" ht="14.45">
      <c r="A21" s="11" t="s">
        <v>53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26">
        <f t="shared" si="2"/>
        <v>0</v>
      </c>
      <c r="P21" s="78"/>
    </row>
    <row r="22" spans="1:16" ht="14.45">
      <c r="A22" s="80" t="s">
        <v>54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26">
        <f t="shared" si="2"/>
        <v>0</v>
      </c>
      <c r="P22" s="78"/>
    </row>
    <row r="23" spans="1:16" ht="14.45">
      <c r="A23" s="80"/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26">
        <f>SUM(C23:N23)</f>
        <v>0</v>
      </c>
      <c r="P23" s="78"/>
    </row>
    <row r="24" spans="1:16" ht="14.45">
      <c r="A24" s="80"/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5">
        <v>0</v>
      </c>
      <c r="O24" s="26">
        <f>SUM(C24:N24)</f>
        <v>0</v>
      </c>
      <c r="P24" s="78"/>
    </row>
    <row r="25" spans="1:16" ht="14.45">
      <c r="A25" s="80"/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5">
        <v>0</v>
      </c>
      <c r="O25" s="26">
        <f>SUM(C25:N25)</f>
        <v>0</v>
      </c>
      <c r="P25" s="78"/>
    </row>
    <row r="26" spans="1:16" ht="14.45">
      <c r="A26" s="11"/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26">
        <f t="shared" si="2"/>
        <v>0</v>
      </c>
      <c r="P26" s="78"/>
    </row>
    <row r="27" spans="1:16" ht="14.45">
      <c r="A27" s="80"/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26">
        <f t="shared" si="2"/>
        <v>0</v>
      </c>
      <c r="P27" s="78"/>
    </row>
    <row r="28" spans="1:16" ht="14.45">
      <c r="A28" s="80"/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26">
        <f>SUM(C28:N28)</f>
        <v>0</v>
      </c>
      <c r="P28" s="78"/>
    </row>
    <row r="29" spans="1:16" ht="14.45">
      <c r="A29" s="11"/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5">
        <v>0</v>
      </c>
      <c r="O29" s="26">
        <f t="shared" si="2"/>
        <v>0</v>
      </c>
      <c r="P29" s="78"/>
    </row>
    <row r="30" spans="1:16" ht="14.45">
      <c r="A30" s="27" t="s">
        <v>55</v>
      </c>
      <c r="B30" s="20">
        <f t="shared" ref="B30:O30" si="3">SUM(B10:B29)</f>
        <v>310</v>
      </c>
      <c r="C30" s="20">
        <f t="shared" si="3"/>
        <v>250</v>
      </c>
      <c r="D30" s="20">
        <f t="shared" si="3"/>
        <v>160</v>
      </c>
      <c r="E30" s="20">
        <f t="shared" si="3"/>
        <v>1015</v>
      </c>
      <c r="F30" s="20">
        <f t="shared" si="3"/>
        <v>180</v>
      </c>
      <c r="G30" s="20">
        <f t="shared" si="3"/>
        <v>100</v>
      </c>
      <c r="H30" s="20">
        <f t="shared" si="3"/>
        <v>179</v>
      </c>
      <c r="I30" s="20">
        <f t="shared" si="3"/>
        <v>100</v>
      </c>
      <c r="J30" s="20">
        <f t="shared" si="3"/>
        <v>100</v>
      </c>
      <c r="K30" s="20">
        <f t="shared" si="3"/>
        <v>100</v>
      </c>
      <c r="L30" s="20">
        <f t="shared" si="3"/>
        <v>100</v>
      </c>
      <c r="M30" s="20">
        <f t="shared" si="3"/>
        <v>100</v>
      </c>
      <c r="N30" s="21">
        <f t="shared" si="3"/>
        <v>100</v>
      </c>
      <c r="O30" s="22">
        <f t="shared" si="3"/>
        <v>2484</v>
      </c>
      <c r="P30" s="78"/>
    </row>
    <row r="31" spans="1:16">
      <c r="A31" s="73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24"/>
      <c r="P31" s="78"/>
    </row>
    <row r="32" spans="1:16" ht="14.45">
      <c r="A32" s="27" t="s">
        <v>56</v>
      </c>
      <c r="B32" s="20">
        <f t="shared" ref="B32:O32" si="4">B7-B30</f>
        <v>250</v>
      </c>
      <c r="C32" s="20">
        <f t="shared" si="4"/>
        <v>1405</v>
      </c>
      <c r="D32" s="20">
        <f t="shared" si="4"/>
        <v>-88</v>
      </c>
      <c r="E32" s="20">
        <f t="shared" si="4"/>
        <v>-922</v>
      </c>
      <c r="F32" s="20">
        <f t="shared" si="4"/>
        <v>15</v>
      </c>
      <c r="G32" s="20">
        <f t="shared" si="4"/>
        <v>87.5</v>
      </c>
      <c r="H32" s="20">
        <f t="shared" si="4"/>
        <v>31</v>
      </c>
      <c r="I32" s="20">
        <f t="shared" si="4"/>
        <v>87.5</v>
      </c>
      <c r="J32" s="20">
        <f t="shared" si="4"/>
        <v>65</v>
      </c>
      <c r="K32" s="20">
        <f t="shared" si="4"/>
        <v>42.5</v>
      </c>
      <c r="L32" s="20">
        <f t="shared" si="4"/>
        <v>65</v>
      </c>
      <c r="M32" s="20">
        <f t="shared" si="4"/>
        <v>132.5</v>
      </c>
      <c r="N32" s="21">
        <f t="shared" si="4"/>
        <v>-56.5</v>
      </c>
      <c r="O32" s="22">
        <f t="shared" si="4"/>
        <v>864.5</v>
      </c>
      <c r="P32" s="78"/>
    </row>
    <row r="33" spans="1:16">
      <c r="A33" s="11" t="s">
        <v>57</v>
      </c>
      <c r="B33" s="11"/>
      <c r="C33" s="14">
        <f>B34</f>
        <v>250</v>
      </c>
      <c r="D33" s="14">
        <f>C34</f>
        <v>1655</v>
      </c>
      <c r="E33" s="14">
        <f t="shared" ref="E33:N33" si="5">D34</f>
        <v>1567</v>
      </c>
      <c r="F33" s="14">
        <f t="shared" si="5"/>
        <v>645</v>
      </c>
      <c r="G33" s="14">
        <f t="shared" si="5"/>
        <v>660</v>
      </c>
      <c r="H33" s="14">
        <f t="shared" si="5"/>
        <v>747.5</v>
      </c>
      <c r="I33" s="14">
        <f t="shared" si="5"/>
        <v>778.5</v>
      </c>
      <c r="J33" s="14">
        <f t="shared" si="5"/>
        <v>866</v>
      </c>
      <c r="K33" s="14">
        <f t="shared" si="5"/>
        <v>931</v>
      </c>
      <c r="L33" s="14">
        <f t="shared" si="5"/>
        <v>973.5</v>
      </c>
      <c r="M33" s="14">
        <f t="shared" si="5"/>
        <v>1038.5</v>
      </c>
      <c r="N33" s="15">
        <f t="shared" si="5"/>
        <v>1171</v>
      </c>
      <c r="O33" s="85"/>
      <c r="P33" s="78"/>
    </row>
    <row r="34" spans="1:16">
      <c r="A34" s="71" t="s">
        <v>58</v>
      </c>
      <c r="B34" s="72">
        <f>B33+B32</f>
        <v>250</v>
      </c>
      <c r="C34" s="72">
        <f>C33+C32</f>
        <v>1655</v>
      </c>
      <c r="D34" s="72">
        <f t="shared" ref="D34:N34" si="6">D33+D32</f>
        <v>1567</v>
      </c>
      <c r="E34" s="72">
        <f t="shared" si="6"/>
        <v>645</v>
      </c>
      <c r="F34" s="72">
        <f t="shared" si="6"/>
        <v>660</v>
      </c>
      <c r="G34" s="72">
        <f t="shared" si="6"/>
        <v>747.5</v>
      </c>
      <c r="H34" s="72">
        <f t="shared" si="6"/>
        <v>778.5</v>
      </c>
      <c r="I34" s="72">
        <f t="shared" si="6"/>
        <v>866</v>
      </c>
      <c r="J34" s="72">
        <f t="shared" si="6"/>
        <v>931</v>
      </c>
      <c r="K34" s="72">
        <f t="shared" si="6"/>
        <v>973.5</v>
      </c>
      <c r="L34" s="72">
        <f t="shared" si="6"/>
        <v>1038.5</v>
      </c>
      <c r="M34" s="72">
        <f t="shared" si="6"/>
        <v>1171</v>
      </c>
      <c r="N34" s="75">
        <f t="shared" si="6"/>
        <v>1114.5</v>
      </c>
      <c r="O34" s="86"/>
      <c r="P34" s="78"/>
    </row>
    <row r="35" spans="1:16">
      <c r="A35" s="24" t="s">
        <v>59</v>
      </c>
      <c r="B35" s="24"/>
      <c r="C35" s="24"/>
      <c r="D35" s="73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7"/>
      <c r="P35" s="79"/>
    </row>
  </sheetData>
  <mergeCells count="1">
    <mergeCell ref="O33:O34"/>
  </mergeCells>
  <pageMargins left="0.7" right="0.7" top="0.75" bottom="0.75" header="0.3" footer="0.3"/>
  <pageSetup paperSize="9"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bf780a-9dc4-45a0-aca1-b9ef23cb1d7b" xsi:nil="true"/>
    <lcf76f155ced4ddcb4097134ff3c332f xmlns="db56b0dd-01fc-4429-8a6c-fb908127f0e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37325F7B85154AB8A941DA97B60414" ma:contentTypeVersion="13" ma:contentTypeDescription="Create a new document." ma:contentTypeScope="" ma:versionID="64582e776398e9ac54885ee2968de167">
  <xsd:schema xmlns:xsd="http://www.w3.org/2001/XMLSchema" xmlns:xs="http://www.w3.org/2001/XMLSchema" xmlns:p="http://schemas.microsoft.com/office/2006/metadata/properties" xmlns:ns2="db56b0dd-01fc-4429-8a6c-fb908127f0e3" xmlns:ns3="efbf780a-9dc4-45a0-aca1-b9ef23cb1d7b" targetNamespace="http://schemas.microsoft.com/office/2006/metadata/properties" ma:root="true" ma:fieldsID="8c532218513c18ce3bd216dbb278ac1c" ns2:_="" ns3:_="">
    <xsd:import namespace="db56b0dd-01fc-4429-8a6c-fb908127f0e3"/>
    <xsd:import namespace="efbf780a-9dc4-45a0-aca1-b9ef23cb1d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6b0dd-01fc-4429-8a6c-fb908127f0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cdfec08-ec91-420d-9d9d-f014eab75a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bf780a-9dc4-45a0-aca1-b9ef23cb1d7b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0dc30d2-6fe2-4224-9af8-a297059f908e}" ma:internalName="TaxCatchAll" ma:showField="CatchAllData" ma:web="efbf780a-9dc4-45a0-aca1-b9ef23cb1d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72BEDE-9618-4992-BD58-645B9C9B95FE}"/>
</file>

<file path=customXml/itemProps2.xml><?xml version="1.0" encoding="utf-8"?>
<ds:datastoreItem xmlns:ds="http://schemas.openxmlformats.org/officeDocument/2006/customXml" ds:itemID="{2C81A68D-0539-4E24-ADC5-3B4EB46C84DF}"/>
</file>

<file path=customXml/itemProps3.xml><?xml version="1.0" encoding="utf-8"?>
<ds:datastoreItem xmlns:ds="http://schemas.openxmlformats.org/officeDocument/2006/customXml" ds:itemID="{62DDBA10-5E2E-4368-BDC5-0AA2EF148A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Business Link Tyneside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Moffitt</dc:creator>
  <cp:keywords/>
  <dc:description/>
  <cp:lastModifiedBy>Ainsley Mullen</cp:lastModifiedBy>
  <cp:revision/>
  <dcterms:created xsi:type="dcterms:W3CDTF">1998-03-25T11:00:57Z</dcterms:created>
  <dcterms:modified xsi:type="dcterms:W3CDTF">2025-08-05T13:58:20Z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772744419</vt:i4>
  </property>
  <property fmtid="{D5CDD505-2E9C-101B-9397-08002B2CF9AE}" pid="3" name="_NewReviewCycle">
    <vt:lpwstr/>
  </property>
  <property fmtid="{D5CDD505-2E9C-101B-9397-08002B2CF9AE}" pid="4" name="_EmailSubject">
    <vt:lpwstr>Client guides</vt:lpwstr>
  </property>
  <property fmtid="{D5CDD505-2E9C-101B-9397-08002B2CF9AE}" pid="5" name="_AuthorEmail">
    <vt:lpwstr>Bradley.Middleton@redcar-cleveland.gov.uk</vt:lpwstr>
  </property>
  <property fmtid="{D5CDD505-2E9C-101B-9397-08002B2CF9AE}" pid="6" name="_AuthorEmailDisplayName">
    <vt:lpwstr>Bradley Middleton</vt:lpwstr>
  </property>
  <property fmtid="{D5CDD505-2E9C-101B-9397-08002B2CF9AE}" pid="7" name="_ReviewingToolsShownOnce">
    <vt:lpwstr/>
  </property>
  <property fmtid="{D5CDD505-2E9C-101B-9397-08002B2CF9AE}" pid="8" name="ContentTypeId">
    <vt:lpwstr>0x0101005237325F7B85154AB8A941DA97B60414</vt:lpwstr>
  </property>
  <property fmtid="{D5CDD505-2E9C-101B-9397-08002B2CF9AE}" pid="9" name="MediaServiceImageTags">
    <vt:lpwstr/>
  </property>
</Properties>
</file>